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<sst xmlns="http://schemas.openxmlformats.org/spreadsheetml/2006/main" count="27" uniqueCount="25">
  <si>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ACTUALIZACIÓN PARÁMETROS 2026</t>
  </si>
  <si>
    <t>PARAMETROS A ACTUALIZAR EN P_LIQUI</t>
  </si>
  <si>
    <t>PARAMETROS A ACTUALIZAR EN PROGRAMA TARIFAS</t>
  </si>
  <si>
    <t>Parámetro</t>
  </si>
  <si>
    <t>Valor 2026</t>
  </si>
  <si>
    <t>Tarifas para el concepto de FONDO DE SOLIDARIDAD</t>
  </si>
  <si>
    <t>% a Aplicar</t>
  </si>
  <si>
    <t>Valor</t>
  </si>
  <si>
    <t>Salario Minimo Legal Vigente</t>
  </si>
  <si>
    <t>Hasta 4 SMLV</t>
  </si>
  <si>
    <t>Auxilio de transporte</t>
  </si>
  <si>
    <t>Hasta 16 SMLV</t>
  </si>
  <si>
    <t>Valor UVT</t>
  </si>
  <si>
    <t>Hasta 17 SMLV</t>
  </si>
  <si>
    <t>Salario minimo Integral</t>
  </si>
  <si>
    <t>Hasta 18 SMLV</t>
  </si>
  <si>
    <t>Tope exento Retención Año anterior</t>
  </si>
  <si>
    <t>Hasta 19 SMLV</t>
  </si>
  <si>
    <t>Tope exento de Retención Año actual</t>
  </si>
  <si>
    <t>Hasta 20 SMLV</t>
  </si>
  <si>
    <t xml:space="preserve">Tope Exento de Retencion Ano (40%-1340UVT) </t>
  </si>
  <si>
    <t>Mayor a 20 SMLV</t>
  </si>
  <si>
    <t xml:space="preserve">Tarifa para AUXILIO DE TRANSPORTE </t>
  </si>
  <si>
    <t>Hasta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</si>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</sst>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</numFmts>
  <fonts count="24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9" fontId="0" fillId="4" borderId="0" xfId="0" applyNumberFormat="1" applyFill="1">
      <alignment vertical="center"/>
    </xf>
    <xf numFmtId="9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10" fontId="0" fillId="4" borderId="0" xfId="0" applyNumberFormat="1" applyFill="1">
      <alignment vertical="center"/>
    </xf>
    <xf numFmtId="178" fontId="0" fillId="4" borderId="0" xfId="0" applyNumberFormat="1" applyFill="1">
      <alignment vertical="center"/>
    </xf>
    <xf numFmtId="10" fontId="0" fillId="2" borderId="0" xfId="0" applyNumberFormat="1" applyFill="1">
      <alignment vertical="center"/>
    </xf>
    <xf numFmtId="0" fontId="0" fillId="3" borderId="0" xfId="0" applyFill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1294765</xdr:colOff>
      <xdr:row>0</xdr:row>
      <xdr:rowOff>57150</xdr:rowOff>
    </xdr:from>
    <xdr:to>
      <xdr:col>7</xdr:col>
      <xdr:colOff>457835</xdr:colOff>
      <xdr:row>2</xdr:row>
      <xdr:rowOff>281305</xdr:rowOff>
    </xdr:to>
    <xdr:pic>
      <xdr:nvPicPr>
        <xdr:cNvPr id="3" name="Picture 2" descr="Logo InformaWEB Hz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00240" y="57150"/>
          <a:ext cx="3363595" cy="681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"/>
  <sheetViews>
    <sheetView tabSelected="1" workbookViewId="0">
      <selection activeCell="A3" sqref="A3"/>
    </sheetView>
  </sheetViews>
  <sheetFormatPr defaultColWidth="9.14285714285714" defaultRowHeight="15" outlineLevelCol="7"/>
  <cols>
    <col min="1" max="1" width="52.4285714285714" style="1" customWidth="1"/>
    <col min="2" max="2" width="14.8571428571429" style="1" customWidth="1"/>
    <col min="3" max="4" width="9.14285714285714" style="1"/>
    <col min="5" max="5" width="36.4285714285714" style="1" customWidth="1"/>
    <col min="6" max="6" width="15.2857142857143" style="1" customWidth="1"/>
    <col min="7" max="7" width="11.2857142857143" style="1" customWidth="1"/>
    <col min="8" max="8" width="11.7142857142857" style="1"/>
    <col min="9" max="9" width="9.14285714285714" style="1"/>
    <col min="10" max="10" width="12.8571428571429" style="1"/>
    <col min="11" max="16384" width="9.14285714285714" style="1"/>
  </cols>
  <sheetData>
    <row r="2" ht="21" spans="1:1">
      <c r="A2" s="2" t="s">
        <v>0</v>
      </c>
    </row>
    <row r="3" ht="58" customHeight="1"/>
    <row r="4" spans="1:8">
      <c r="A4" s="3" t="s">
        <v>1</v>
      </c>
      <c r="B4" s="4"/>
      <c r="E4" s="3" t="s">
        <v>2</v>
      </c>
      <c r="F4" s="3"/>
      <c r="G4" s="3"/>
      <c r="H4" s="3"/>
    </row>
    <row r="5" spans="1:8">
      <c r="A5" s="5" t="s">
        <v>3</v>
      </c>
      <c r="B5" s="5" t="s">
        <v>4</v>
      </c>
      <c r="E5" s="5" t="s">
        <v>5</v>
      </c>
      <c r="G5" s="6" t="s">
        <v>6</v>
      </c>
      <c r="H5" s="6" t="s">
        <v>7</v>
      </c>
    </row>
    <row r="6" spans="1:8">
      <c r="A6" s="7" t="s">
        <v>8</v>
      </c>
      <c r="B6" s="7">
        <v>1750905</v>
      </c>
      <c r="E6" s="7" t="s">
        <v>9</v>
      </c>
      <c r="F6" s="7">
        <f>4*B6</f>
        <v>7003620</v>
      </c>
      <c r="G6" s="8">
        <v>0</v>
      </c>
      <c r="H6" s="7">
        <f t="shared" ref="H6:H12" si="0">F6*G6</f>
        <v>0</v>
      </c>
    </row>
    <row r="7" spans="1:8">
      <c r="A7" s="1" t="s">
        <v>10</v>
      </c>
      <c r="B7" s="1">
        <v>249095</v>
      </c>
      <c r="E7" s="1" t="s">
        <v>11</v>
      </c>
      <c r="F7" s="1">
        <f>16*B6</f>
        <v>28014480</v>
      </c>
      <c r="G7" s="9">
        <v>0.01</v>
      </c>
      <c r="H7" s="10">
        <f t="shared" si="0"/>
        <v>280144.8</v>
      </c>
    </row>
    <row r="8" spans="1:8">
      <c r="A8" s="7" t="s">
        <v>12</v>
      </c>
      <c r="B8" s="7">
        <v>52374</v>
      </c>
      <c r="E8" s="7" t="s">
        <v>13</v>
      </c>
      <c r="F8" s="7">
        <f>17*B6</f>
        <v>29765385</v>
      </c>
      <c r="G8" s="11">
        <v>0.012</v>
      </c>
      <c r="H8" s="12">
        <f t="shared" si="0"/>
        <v>357184.62</v>
      </c>
    </row>
    <row r="9" spans="1:8">
      <c r="A9" s="1" t="s">
        <v>14</v>
      </c>
      <c r="B9" s="1">
        <f>B6*13</f>
        <v>22761765</v>
      </c>
      <c r="E9" s="1" t="s">
        <v>15</v>
      </c>
      <c r="F9" s="1">
        <f>18*B6</f>
        <v>31516290</v>
      </c>
      <c r="G9" s="13">
        <v>0.014</v>
      </c>
      <c r="H9" s="10">
        <f t="shared" si="0"/>
        <v>441228.06</v>
      </c>
    </row>
    <row r="10" spans="1:8">
      <c r="A10" s="7" t="s">
        <v>16</v>
      </c>
      <c r="B10" s="7">
        <v>39341210</v>
      </c>
      <c r="E10" s="7" t="s">
        <v>17</v>
      </c>
      <c r="F10" s="7">
        <f>19*B6</f>
        <v>33267195</v>
      </c>
      <c r="G10" s="11">
        <v>0.016</v>
      </c>
      <c r="H10" s="12">
        <f t="shared" si="0"/>
        <v>532275.12</v>
      </c>
    </row>
    <row r="11" spans="1:8">
      <c r="A11" s="1" t="s">
        <v>18</v>
      </c>
      <c r="B11" s="1">
        <f>B8*790</f>
        <v>41375460</v>
      </c>
      <c r="E11" s="1" t="s">
        <v>19</v>
      </c>
      <c r="F11" s="1">
        <f>20*B6</f>
        <v>35018100</v>
      </c>
      <c r="G11" s="13">
        <v>0.018</v>
      </c>
      <c r="H11" s="10">
        <f t="shared" si="0"/>
        <v>630325.8</v>
      </c>
    </row>
    <row r="12" spans="1:8">
      <c r="A12" s="7" t="s">
        <v>20</v>
      </c>
      <c r="B12" s="7">
        <f>1340*B8</f>
        <v>70181160</v>
      </c>
      <c r="E12" s="7" t="s">
        <v>21</v>
      </c>
      <c r="F12" s="7">
        <f>999*B6</f>
        <v>1749154095</v>
      </c>
      <c r="G12" s="8">
        <v>0.02</v>
      </c>
      <c r="H12" s="12">
        <f t="shared" si="0"/>
        <v>34983081.9</v>
      </c>
    </row>
    <row r="14" spans="5:8">
      <c r="E14" s="3" t="s">
        <v>2</v>
      </c>
      <c r="F14" s="3"/>
      <c r="G14" s="14"/>
      <c r="H14" s="14"/>
    </row>
    <row r="15" spans="5:8">
      <c r="E15" s="5" t="s">
        <v>22</v>
      </c>
      <c r="F15" s="5" t="s">
        <v>23</v>
      </c>
      <c r="G15" s="5" t="s">
        <v>24</v>
      </c>
      <c r="H15" s="5" t="s">
        <v>7</v>
      </c>
    </row>
    <row r="16" spans="6:8">
      <c r="F16" s="1">
        <f>B6*2</f>
        <v>3501810</v>
      </c>
      <c r="G16" s="1">
        <v>0</v>
      </c>
      <c r="H16" s="1">
        <f>B7</f>
        <v>249095</v>
      </c>
    </row>
    <row r="17" spans="6:8">
      <c r="F17" s="1">
        <v>99999999</v>
      </c>
      <c r="G17" s="1">
        <v>0</v>
      </c>
      <c r="H17" s="1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</dc:creator>
  <cp:lastModifiedBy>Astrid Sandoval</cp:lastModifiedBy>
  <dcterms:created xsi:type="dcterms:W3CDTF">2025-01-07T12:10:00Z</dcterms:created>
  <dcterms:modified xsi:type="dcterms:W3CDTF">2026-01-06T23:59:07Z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629DC0CEEF8248339A7BEE14B2498595_13</vt:lpwstr>
  </property>
  <property fmtid="{D5CDD505-2E9C-101B-9397-08002B2CF9AE}" pid="3" name="KSOProductBuildVer">
    <vt:lpwstr>2058-12.2.0.23196</vt:lpwstr>
  </property>
</Properties>
</file>